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C7BC4861-DE43-4051-88FA-BB8959114955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G68" i="1" l="1"/>
  <c r="F68" i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H17" i="1"/>
  <c r="E17" i="1"/>
  <c r="F73" i="1" l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<sst xmlns="http://schemas.openxmlformats.org/spreadsheetml/2006/main" count="89" uniqueCount="78">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</sst>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F65" sqref="F65:G6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1441403835</v>
      </c>
      <c r="D10" s="24">
        <v>39512848.549999997</v>
      </c>
      <c r="E10" s="26">
        <f>SUM(C10:D10)</f>
        <v>1480916683.55</v>
      </c>
      <c r="F10" s="24">
        <v>1490687369.9100001</v>
      </c>
      <c r="G10" s="24">
        <v>1490687369.9100001</v>
      </c>
      <c r="H10" s="26">
        <f>SUM(G10-C10)</f>
        <v>49283534.910000086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76900936</v>
      </c>
      <c r="D12" s="24">
        <v>1384440.9</v>
      </c>
      <c r="E12" s="26">
        <f t="shared" si="0"/>
        <v>78285376.900000006</v>
      </c>
      <c r="F12" s="24">
        <v>78887170.629999995</v>
      </c>
      <c r="G12" s="24">
        <v>78887170.629999995</v>
      </c>
      <c r="H12" s="26">
        <f t="shared" si="1"/>
        <v>1986234.6299999952</v>
      </c>
    </row>
    <row r="13" spans="2:10" x14ac:dyDescent="0.2">
      <c r="B13" s="9" t="s">
        <v>15</v>
      </c>
      <c r="C13" s="24">
        <v>367470786</v>
      </c>
      <c r="D13" s="24">
        <v>22031678.190000001</v>
      </c>
      <c r="E13" s="26">
        <f t="shared" si="0"/>
        <v>389502464.19</v>
      </c>
      <c r="F13" s="24">
        <v>395356979.16000003</v>
      </c>
      <c r="G13" s="24">
        <v>395356979.16000003</v>
      </c>
      <c r="H13" s="26">
        <f t="shared" si="1"/>
        <v>27886193.160000026</v>
      </c>
      <c r="J13" s="32"/>
    </row>
    <row r="14" spans="2:10" x14ac:dyDescent="0.2">
      <c r="B14" s="9" t="s">
        <v>16</v>
      </c>
      <c r="C14" s="24">
        <v>41731389</v>
      </c>
      <c r="D14" s="24">
        <v>2320000</v>
      </c>
      <c r="E14" s="26">
        <f t="shared" si="0"/>
        <v>44051389</v>
      </c>
      <c r="F14" s="24">
        <v>53887828.32</v>
      </c>
      <c r="G14" s="24">
        <v>53887828.32</v>
      </c>
      <c r="H14" s="26">
        <f t="shared" si="1"/>
        <v>12156439.32</v>
      </c>
    </row>
    <row r="15" spans="2:10" x14ac:dyDescent="0.2">
      <c r="B15" s="9" t="s">
        <v>17</v>
      </c>
      <c r="C15" s="24">
        <v>17455196</v>
      </c>
      <c r="D15" s="24">
        <v>12619184.779999999</v>
      </c>
      <c r="E15" s="26">
        <f t="shared" si="0"/>
        <v>30074380.780000001</v>
      </c>
      <c r="F15" s="24">
        <v>28668045.460000001</v>
      </c>
      <c r="G15" s="24">
        <v>28668045.460000001</v>
      </c>
      <c r="H15" s="26">
        <f t="shared" si="1"/>
        <v>11212849.460000001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1548771437</v>
      </c>
      <c r="D17" s="22">
        <f t="shared" ref="D17:G17" si="2">SUM(D19:D29)</f>
        <v>71308469.340000004</v>
      </c>
      <c r="E17" s="26">
        <f t="shared" si="0"/>
        <v>1620079906.3399999</v>
      </c>
      <c r="F17" s="22">
        <f t="shared" si="2"/>
        <v>1627657731.4699998</v>
      </c>
      <c r="G17" s="22">
        <f t="shared" si="2"/>
        <v>1627657731.4699998</v>
      </c>
      <c r="H17" s="26">
        <f t="shared" si="1"/>
        <v>78886294.46999979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1048785071</v>
      </c>
      <c r="D19" s="25">
        <v>38000000</v>
      </c>
      <c r="E19" s="28">
        <f>SUM(C19:D19)</f>
        <v>1086785071</v>
      </c>
      <c r="F19" s="25">
        <v>1092629455.5699999</v>
      </c>
      <c r="G19" s="25">
        <v>1092629455.5699999</v>
      </c>
      <c r="H19" s="28">
        <f>SUM(G19-C19)</f>
        <v>43844384.569999933</v>
      </c>
    </row>
    <row r="20" spans="2:8" x14ac:dyDescent="0.2">
      <c r="B20" s="12" t="s">
        <v>22</v>
      </c>
      <c r="C20" s="25">
        <v>263731920</v>
      </c>
      <c r="D20" s="25">
        <v>0</v>
      </c>
      <c r="E20" s="28">
        <f t="shared" ref="E20:E41" si="3">SUM(C20:D20)</f>
        <v>263731920</v>
      </c>
      <c r="F20" s="25">
        <v>279466252.61000001</v>
      </c>
      <c r="G20" s="25">
        <v>279466252.61000001</v>
      </c>
      <c r="H20" s="28">
        <f t="shared" ref="H20:H29" si="4">SUM(G20-C20)</f>
        <v>15734332.610000014</v>
      </c>
    </row>
    <row r="21" spans="2:8" x14ac:dyDescent="0.2">
      <c r="B21" s="12" t="s">
        <v>23</v>
      </c>
      <c r="C21" s="25">
        <v>63100080</v>
      </c>
      <c r="D21" s="25">
        <v>18194022.469999999</v>
      </c>
      <c r="E21" s="28">
        <f t="shared" si="3"/>
        <v>81294102.469999999</v>
      </c>
      <c r="F21" s="25">
        <v>64815977.920000002</v>
      </c>
      <c r="G21" s="25">
        <v>64815977.920000002</v>
      </c>
      <c r="H21" s="28">
        <f t="shared" si="4"/>
        <v>1715897.9200000018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30970759</v>
      </c>
      <c r="D24" s="25">
        <v>0</v>
      </c>
      <c r="E24" s="28">
        <f t="shared" si="3"/>
        <v>30970759</v>
      </c>
      <c r="F24" s="25">
        <v>25720756.109999999</v>
      </c>
      <c r="G24" s="25">
        <v>25720756.109999999</v>
      </c>
      <c r="H24" s="28">
        <f t="shared" si="4"/>
        <v>-5250002.8900000006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32067680</v>
      </c>
      <c r="D27" s="25">
        <v>0</v>
      </c>
      <c r="E27" s="28">
        <f t="shared" si="3"/>
        <v>32067680</v>
      </c>
      <c r="F27" s="25">
        <v>34702189.549999997</v>
      </c>
      <c r="G27" s="25">
        <v>34702189.549999997</v>
      </c>
      <c r="H27" s="28">
        <f t="shared" si="4"/>
        <v>2634509.549999997</v>
      </c>
    </row>
    <row r="28" spans="2:8" x14ac:dyDescent="0.2">
      <c r="B28" s="12" t="s">
        <v>30</v>
      </c>
      <c r="C28" s="25">
        <v>110115927</v>
      </c>
      <c r="D28" s="25">
        <v>15114446.869999999</v>
      </c>
      <c r="E28" s="28">
        <f t="shared" si="3"/>
        <v>125230373.87</v>
      </c>
      <c r="F28" s="25">
        <v>130323099.70999999</v>
      </c>
      <c r="G28" s="25">
        <v>130323099.70999999</v>
      </c>
      <c r="H28" s="28">
        <f t="shared" si="4"/>
        <v>20207172.709999993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27926353</v>
      </c>
      <c r="D30" s="22">
        <f t="shared" ref="D30:G30" si="5">SUM(D31:D35)</f>
        <v>0</v>
      </c>
      <c r="E30" s="26">
        <f t="shared" si="3"/>
        <v>27926353</v>
      </c>
      <c r="F30" s="22">
        <f t="shared" si="5"/>
        <v>23411278.240000002</v>
      </c>
      <c r="G30" s="22">
        <f t="shared" si="5"/>
        <v>23411278.240000002</v>
      </c>
      <c r="H30" s="26">
        <f>SUM(H31:H35)</f>
        <v>-4515074.76</v>
      </c>
    </row>
    <row r="31" spans="2:8" x14ac:dyDescent="0.2">
      <c r="B31" s="13" t="s">
        <v>33</v>
      </c>
      <c r="C31" s="25">
        <v>24145</v>
      </c>
      <c r="D31" s="25">
        <v>0</v>
      </c>
      <c r="E31" s="28">
        <f t="shared" si="3"/>
        <v>24145</v>
      </c>
      <c r="F31" s="25">
        <v>5846.14</v>
      </c>
      <c r="G31" s="25">
        <v>5846.14</v>
      </c>
      <c r="H31" s="28">
        <f>SUM(G31-C31)</f>
        <v>-18298.86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4103264.12</v>
      </c>
      <c r="G32" s="25">
        <v>4103264.12</v>
      </c>
      <c r="H32" s="28">
        <f t="shared" ref="H32:H35" si="6">SUM(G32-C32)</f>
        <v>4103264.12</v>
      </c>
    </row>
    <row r="33" spans="2:8" x14ac:dyDescent="0.2">
      <c r="B33" s="13" t="s">
        <v>35</v>
      </c>
      <c r="C33" s="25">
        <v>27902208</v>
      </c>
      <c r="D33" s="25">
        <v>0</v>
      </c>
      <c r="E33" s="28">
        <f t="shared" si="3"/>
        <v>27902208</v>
      </c>
      <c r="F33" s="25">
        <v>19302167.98</v>
      </c>
      <c r="G33" s="25">
        <v>19302167.98</v>
      </c>
      <c r="H33" s="28">
        <f t="shared" si="6"/>
        <v>-8600040.0199999996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3521659932</v>
      </c>
      <c r="D43" s="53">
        <f t="shared" ref="D43:H43" si="10">SUM(D10:D17,D30,D36,D37,D39)</f>
        <v>149176621.75999999</v>
      </c>
      <c r="E43" s="33">
        <f t="shared" si="10"/>
        <v>3670836553.7600002</v>
      </c>
      <c r="F43" s="53">
        <f t="shared" si="10"/>
        <v>3698556403.1899996</v>
      </c>
      <c r="G43" s="53">
        <f t="shared" si="10"/>
        <v>3698556403.1899996</v>
      </c>
      <c r="H43" s="33">
        <f t="shared" si="10"/>
        <v>176896471.18999991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747426411</v>
      </c>
      <c r="D48" s="22">
        <f t="shared" ref="D48:G48" si="11">SUM(D49:D56)</f>
        <v>-8715402.5300000012</v>
      </c>
      <c r="E48" s="26">
        <f>SUM(E49:E56)</f>
        <v>738711008.47000003</v>
      </c>
      <c r="F48" s="22">
        <f t="shared" si="11"/>
        <v>739762902</v>
      </c>
      <c r="G48" s="22">
        <f t="shared" si="11"/>
        <v>739762902</v>
      </c>
      <c r="H48" s="26">
        <f>SUM(H49:H56)</f>
        <v>-7663509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100605510</v>
      </c>
      <c r="D51" s="25">
        <v>-7512944.5300000003</v>
      </c>
      <c r="E51" s="28">
        <f t="shared" si="12"/>
        <v>93092565.469999999</v>
      </c>
      <c r="F51" s="25">
        <v>93843855</v>
      </c>
      <c r="G51" s="25">
        <v>93843855</v>
      </c>
      <c r="H51" s="28">
        <f t="shared" si="13"/>
        <v>-6761655</v>
      </c>
    </row>
    <row r="52" spans="2:8" ht="36" x14ac:dyDescent="0.2">
      <c r="B52" s="10" t="s">
        <v>52</v>
      </c>
      <c r="C52" s="25">
        <v>646820901</v>
      </c>
      <c r="D52" s="25">
        <v>-1202458</v>
      </c>
      <c r="E52" s="28">
        <f t="shared" si="12"/>
        <v>645618443</v>
      </c>
      <c r="F52" s="25">
        <v>645919047</v>
      </c>
      <c r="G52" s="25">
        <v>645919047</v>
      </c>
      <c r="H52" s="28">
        <f t="shared" si="13"/>
        <v>-901854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208780217</v>
      </c>
      <c r="D57" s="22">
        <f t="shared" ref="D57:G57" si="14">SUM(D58:D61)</f>
        <v>19792752.449999999</v>
      </c>
      <c r="E57" s="26">
        <f t="shared" si="14"/>
        <v>228572969.44999999</v>
      </c>
      <c r="F57" s="22">
        <f t="shared" si="14"/>
        <v>227173678.50999999</v>
      </c>
      <c r="G57" s="22">
        <f t="shared" si="14"/>
        <v>227173678.50999999</v>
      </c>
      <c r="H57" s="26">
        <f>SUM(H58:H61)</f>
        <v>18393461.50999999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208780217</v>
      </c>
      <c r="D61" s="25">
        <v>19792752.449999999</v>
      </c>
      <c r="E61" s="28">
        <f t="shared" si="15"/>
        <v>228572969.44999999</v>
      </c>
      <c r="F61" s="25">
        <v>227173678.50999999</v>
      </c>
      <c r="G61" s="25">
        <v>227173678.50999999</v>
      </c>
      <c r="H61" s="28">
        <f t="shared" si="16"/>
        <v>18393461.50999999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16114347</v>
      </c>
      <c r="D65" s="24">
        <v>24403072.5</v>
      </c>
      <c r="E65" s="26">
        <f>SUM(D65,C65)</f>
        <v>40517419.5</v>
      </c>
      <c r="F65" s="24">
        <v>44455500</v>
      </c>
      <c r="G65" s="24">
        <v>44455500</v>
      </c>
      <c r="H65" s="26">
        <f>SUM(G65-C65)</f>
        <v>28341153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972320975</v>
      </c>
      <c r="D68" s="22">
        <f t="shared" ref="D68:G68" si="18">SUM(D48,D57,D62,D65,D66)</f>
        <v>35480422.420000002</v>
      </c>
      <c r="E68" s="26">
        <f t="shared" si="18"/>
        <v>1007801397.4200001</v>
      </c>
      <c r="F68" s="22">
        <f t="shared" si="18"/>
        <v>1011392080.51</v>
      </c>
      <c r="G68" s="22">
        <f t="shared" si="18"/>
        <v>1011392080.51</v>
      </c>
      <c r="H68" s="26">
        <f>SUM(H48,H57,H62,H65,H66)</f>
        <v>39071105.50999999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4493980907</v>
      </c>
      <c r="D73" s="22">
        <f t="shared" ref="D73:G73" si="21">SUM(D43,D68,D70)</f>
        <v>184657044.18000001</v>
      </c>
      <c r="E73" s="26">
        <f t="shared" si="21"/>
        <v>4678637951.1800003</v>
      </c>
      <c r="F73" s="22">
        <f t="shared" si="21"/>
        <v>4709948483.6999998</v>
      </c>
      <c r="G73" s="22">
        <f t="shared" si="21"/>
        <v>4709948483.6999998</v>
      </c>
      <c r="H73" s="26">
        <f>SUM(H43,H68,H70)</f>
        <v>215967576.6999999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2024-04-23T15:21:24Z</cp:lastPrinted>
  <dcterms:created xsi:type="dcterms:W3CDTF">2020-01-08T20:55:35Z</dcterms:created>
  <dcterms:modified xsi:type="dcterms:W3CDTF">2024-10-14T18:49:25Z</dcterms:modified>
</cp:coreProperties>
</file>